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1. KASIM\"/>
    </mc:Choice>
  </mc:AlternateContent>
  <xr:revisionPtr revIDLastSave="0" documentId="13_ncr:1_{8CC464CB-AF42-4073-ADE8-AAEB8782FD04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H22" i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E22" i="1"/>
  <c r="K5" i="1"/>
  <c r="C34" i="1"/>
  <c r="E25" i="1"/>
  <c r="E26" i="1" s="1"/>
  <c r="J22" i="1"/>
  <c r="I22" i="1"/>
  <c r="H33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<sst xmlns="http://schemas.openxmlformats.org/spreadsheetml/2006/main" count="50" uniqueCount="44">
  <si>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</si>
  <si>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</si>
  <si>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</si>
  <si>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</si>
  <si>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</si>
  <si>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</si>
  <si>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</si>
  <si>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</si>
  <si>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</si>
  <si>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</si>
  <si>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</si>
  <si>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</si>
  <si>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</si>
  <si>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</si>
  <si>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</si>
  <si>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</si>
  <si>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</si>
  <si>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</si>
  <si>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</si>
  <si>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</si>
  <si>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</si>
  <si>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</si>
  <si>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</si>
  <si>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</si>
  <si>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</si>
  <si>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</si>
  <si>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</si>
  <si>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</si>
  <si>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</si>
  <si>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</si>
  <si>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</si>
  <si>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</si>
  <si>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</si>
  <si>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</si>
  <si>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</si>
  <si>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</si>
  <si>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BATMAN SEFERİ</t>
  </si>
  <si>
    <t>BEYTULLAH ÖZDOĞAN</t>
  </si>
  <si>
    <t>42 FPH 25</t>
  </si>
  <si>
    <t>KONAKLAMA</t>
  </si>
  <si>
    <t>ARSLAN METAL PROFİL</t>
  </si>
  <si>
    <t>BİLKAR PROFİL</t>
  </si>
  <si>
    <t>YALÇINKAYA DEMİR ÇELİK</t>
  </si>
  <si>
    <t>BATMIŞ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</si>
</sst>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E26" sqref="E26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37</v>
      </c>
      <c r="C2" s="55"/>
      <c r="D2" s="2" t="s">
        <v>2</v>
      </c>
      <c r="E2" s="56" t="s">
        <v>36</v>
      </c>
      <c r="F2" s="56"/>
      <c r="G2" s="56"/>
      <c r="H2" s="56"/>
      <c r="I2" s="56"/>
      <c r="J2" s="56"/>
      <c r="K2" s="3" t="s">
        <v>3</v>
      </c>
      <c r="L2" s="4">
        <v>45617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40</v>
      </c>
      <c r="B5" s="50"/>
      <c r="C5" s="48">
        <v>45617</v>
      </c>
      <c r="D5" s="11"/>
      <c r="E5" s="12">
        <v>36900</v>
      </c>
      <c r="F5" s="1"/>
      <c r="G5" s="13" t="s">
        <v>43</v>
      </c>
      <c r="H5" s="12"/>
      <c r="I5" s="12"/>
      <c r="J5" s="12"/>
      <c r="K5" s="12">
        <f>IF(G5="","",SUM(E5-H5-I5-J5))</f>
        <v>36900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41</v>
      </c>
      <c r="B6" s="50"/>
      <c r="C6" s="48">
        <v>45617</v>
      </c>
      <c r="D6" s="11"/>
      <c r="E6" s="12">
        <v>111408</v>
      </c>
      <c r="F6" s="1"/>
      <c r="G6" s="13"/>
      <c r="H6" s="12">
        <v>50000</v>
      </c>
      <c r="I6" s="12"/>
      <c r="J6" s="12"/>
      <c r="K6" s="12">
        <v>61408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0">SUM(P6:Y6)*N6</f>
        <v>0</v>
      </c>
    </row>
    <row r="7" spans="1:27" ht="15" customHeight="1" x14ac:dyDescent="0.35">
      <c r="A7" s="49" t="s">
        <v>42</v>
      </c>
      <c r="B7" s="50"/>
      <c r="C7" s="48">
        <v>45617</v>
      </c>
      <c r="D7" s="11"/>
      <c r="E7" s="12">
        <v>112000</v>
      </c>
      <c r="F7" s="1"/>
      <c r="G7" s="13"/>
      <c r="H7" s="12"/>
      <c r="I7" s="12"/>
      <c r="J7" s="12"/>
      <c r="K7" s="12">
        <v>112000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0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1">IF(A8="","",(A8))</f>
        <v/>
      </c>
      <c r="H8" s="12"/>
      <c r="I8" s="12"/>
      <c r="J8" s="12"/>
      <c r="K8" s="12" t="str">
        <f t="shared" ref="K6:K19" si="2">IF(G8="","",SUM(E8-H8-I8-J8))</f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0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1"/>
        <v/>
      </c>
      <c r="H9" s="12"/>
      <c r="I9" s="12"/>
      <c r="J9" s="12"/>
      <c r="K9" s="12" t="str">
        <f t="shared" si="2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0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1"/>
        <v/>
      </c>
      <c r="H10" s="12"/>
      <c r="I10" s="12"/>
      <c r="J10" s="12"/>
      <c r="K10" s="12" t="str">
        <f t="shared" si="2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0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1"/>
        <v/>
      </c>
      <c r="H11" s="12"/>
      <c r="I11" s="12"/>
      <c r="J11" s="12"/>
      <c r="K11" s="12" t="str">
        <f t="shared" si="2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1"/>
        <v/>
      </c>
      <c r="H12" s="12"/>
      <c r="I12" s="12"/>
      <c r="J12" s="12"/>
      <c r="K12" s="12" t="str">
        <f t="shared" si="2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1"/>
        <v/>
      </c>
      <c r="H13" s="12"/>
      <c r="I13" s="12"/>
      <c r="J13" s="12"/>
      <c r="K13" s="12" t="str">
        <f t="shared" si="2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1"/>
        <v/>
      </c>
      <c r="H14" s="12"/>
      <c r="I14" s="12"/>
      <c r="J14" s="12"/>
      <c r="K14" s="12" t="str">
        <f t="shared" si="2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1"/>
        <v/>
      </c>
      <c r="H15" s="12"/>
      <c r="I15" s="12"/>
      <c r="J15" s="12"/>
      <c r="K15" s="12" t="str">
        <f t="shared" si="2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1"/>
        <v/>
      </c>
      <c r="H16" s="12"/>
      <c r="I16" s="12"/>
      <c r="J16" s="12"/>
      <c r="K16" s="12" t="str">
        <f t="shared" si="2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1"/>
        <v/>
      </c>
      <c r="H17" s="12"/>
      <c r="I17" s="12"/>
      <c r="J17" s="12"/>
      <c r="K17" s="12" t="str">
        <f t="shared" si="2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1"/>
        <v/>
      </c>
      <c r="H18" s="12"/>
      <c r="I18" s="12"/>
      <c r="J18" s="12"/>
      <c r="K18" s="12" t="str">
        <f t="shared" si="2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1"/>
        <v/>
      </c>
      <c r="H19" s="12"/>
      <c r="I19" s="12"/>
      <c r="J19" s="12"/>
      <c r="K19" s="12" t="str">
        <f t="shared" si="2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13174.91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38</v>
      </c>
      <c r="C22" s="27"/>
      <c r="D22" s="16" t="s">
        <v>16</v>
      </c>
      <c r="E22" s="17">
        <f>SUM(E5:E21)</f>
        <v>260308</v>
      </c>
      <c r="F22" s="1"/>
      <c r="G22" s="16" t="s">
        <v>16</v>
      </c>
      <c r="H22" s="17">
        <f>SUM(H5:H19)</f>
        <v>50000</v>
      </c>
      <c r="I22" s="17">
        <f>SUM(I5:I21)</f>
        <v>0</v>
      </c>
      <c r="J22" s="17">
        <f>SUM(J5:J21)</f>
        <v>0</v>
      </c>
      <c r="K22" s="17">
        <f>SUM(K5:K21)</f>
        <v>210308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458935</v>
      </c>
      <c r="D25" s="18">
        <v>460876</v>
      </c>
      <c r="E25" s="19">
        <f>IF(C25="","",SUM(D25-C25))</f>
        <v>1941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8654.91</v>
      </c>
      <c r="D26" s="21"/>
      <c r="E26" s="20">
        <f>IF(C26="","",SUM(C26/E25))</f>
        <v>4.4589953632148376</v>
      </c>
      <c r="F26" s="1"/>
      <c r="G26" s="11" t="s">
        <v>25</v>
      </c>
      <c r="H26" s="12">
        <v>2580</v>
      </c>
      <c r="I26" s="12">
        <v>6074.91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13174.91</v>
      </c>
      <c r="D27" s="21"/>
      <c r="E27" s="22">
        <f>SUM(C27/E22)</f>
        <v>5.0612774098375772E-2</v>
      </c>
      <c r="F27" s="1"/>
      <c r="G27" s="11" t="s">
        <v>27</v>
      </c>
      <c r="H27" s="12">
        <v>1770</v>
      </c>
      <c r="I27" s="12">
        <v>550</v>
      </c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39</v>
      </c>
      <c r="H28" s="12">
        <v>2200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6550</v>
      </c>
      <c r="I33" s="17">
        <f>IF(I22="","",SUM(I26:I32))</f>
        <v>6624.91</v>
      </c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43450</v>
      </c>
      <c r="D36" s="1"/>
      <c r="E36" s="1"/>
      <c r="F36" s="1"/>
      <c r="G36" s="26" t="s">
        <v>30</v>
      </c>
      <c r="H36" s="15">
        <f>IF(H33="","",SUM(H22-H33))</f>
        <v>43450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2024-09-30T05:57:09Z</cp:lastPrinted>
  <dcterms:created xsi:type="dcterms:W3CDTF">2022-08-24T05:29:34Z</dcterms:created>
  <dcterms:modified xsi:type="dcterms:W3CDTF">2024-11-25T06:42:33Z</dcterms:modified>
</cp:coreProperties>
</file>